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DF06DD16-640F-42B3-B7EE-DED5D448A406}" xr6:coauthVersionLast="47" xr6:coauthVersionMax="47" xr10:uidLastSave="{00000000-0000-0000-0000-000000000000}"/>
  <bookViews>
    <workbookView xWindow="-120" yWindow="-120" windowWidth="24240" windowHeight="13140" tabRatio="863" activeTab="11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5" l="1"/>
  <c r="F37" i="65"/>
  <c r="D79" i="62"/>
  <c r="D78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<sst xmlns="http://schemas.openxmlformats.org/spreadsheetml/2006/main" count="900" uniqueCount="636">
  <si>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</si>
  <si>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</si>
  <si>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</si>
  <si>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</si>
  <si>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</si>
  <si>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</si>
  <si>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</si>
  <si>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</si>
  <si>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</si>
  <si>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</si>
  <si>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</si>
  <si>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</si>
  <si>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</si>
  <si>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</si>
  <si>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</si>
  <si>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</si>
  <si>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</si>
  <si>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</si>
  <si>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</si>
  <si>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</si>
  <si>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</si>
  <si>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</si>
  <si>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</si>
  <si>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</si>
  <si>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</si>
  <si>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</si>
  <si>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</si>
  <si>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</si>
  <si>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</si>
  <si>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</si>
  <si>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</si>
  <si>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</si>
  <si>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</si>
  <si>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</si>
  <si>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</si>
  <si>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</si>
  <si>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</si>
  <si>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</si>
  <si>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</si>
  <si>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</si>
  <si>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</si>
  <si>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</si>
  <si>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</si>
  <si>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</si>
  <si>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</si>
  <si>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</si>
  <si>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</si>
  <si>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</si>
  <si>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</si>
  <si>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</si>
  <si>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</si>
  <si>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</si>
  <si>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</si>
  <si>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</si>
  <si>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</si>
  <si>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</si>
  <si>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</si>
  <si>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</si>
  <si>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</si>
  <si>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</si>
  <si>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</si>
  <si>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</si>
  <si>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</si>
  <si>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</si>
  <si>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</si>
  <si>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</si>
  <si>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</si>
  <si>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</si>
  <si>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</si>
  <si>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</si>
  <si>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</si>
  <si>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</si>
  <si>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</si>
  <si>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</si>
  <si>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</si>
  <si>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</si>
  <si>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</si>
  <si>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</si>
  <si>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</si>
  <si>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</si>
  <si>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</si>
  <si>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</si>
  <si>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</si>
  <si>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</si>
  <si>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</si>
  <si>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</si>
  <si>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</si>
  <si>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</si>
  <si>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</si>
  <si>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</si>
  <si>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</si>
  <si>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</si>
  <si>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</si>
  <si>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</si>
  <si>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</si>
  <si>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</si>
  <si>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</si>
  <si>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</si>
  <si>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</si>
  <si>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</si>
  <si>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</si>
  <si>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</si>
  <si>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</si>
  <si>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</si>
  <si>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</si>
  <si>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</si>
  <si>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</si>
  <si>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</si>
  <si>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</si>
  <si>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</si>
  <si>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</si>
  <si>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</si>
  <si>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</si>
  <si>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</si>
  <si>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</si>
  <si>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</si>
  <si>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</si>
  <si>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</si>
  <si>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</si>
  <si>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</si>
  <si>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</si>
  <si>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</si>
  <si>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</si>
  <si>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</si>
  <si>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</si>
  <si>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</si>
  <si>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</si>
  <si>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</si>
  <si>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</si>
  <si>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</si>
  <si>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</si>
  <si>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</si>
  <si>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</si>
  <si>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</si>
  <si>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</si>
  <si>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</si>
  <si>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</si>
  <si>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</si>
  <si>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</si>
  <si>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</si>
  <si>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</si>
  <si>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</si>
  <si>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</si>
  <si>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</si>
  <si>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</si>
  <si>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</si>
  <si>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</si>
  <si>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</si>
  <si>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</si>
  <si>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</si>
  <si>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</si>
  <si>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</si>
  <si>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</si>
  <si>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</si>
  <si>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</si>
  <si>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</si>
  <si>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</si>
  <si>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</si>
  <si>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</si>
  <si>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</si>
  <si>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</si>
  <si>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</si>
  <si>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</si>
  <si>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</si>
  <si>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</si>
  <si>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</si>
  <si>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</si>
  <si>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</si>
  <si>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</si>
  <si>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</si>
  <si>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</si>
  <si>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</si>
  <si>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</si>
  <si>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</si>
  <si>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</si>
  <si>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</si>
  <si>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</si>
  <si>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</si>
  <si>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</si>
  <si>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</si>
  <si>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</si>
  <si>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</si>
  <si>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</si>
  <si>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</si>
  <si>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</si>
  <si>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</si>
  <si>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</si>
  <si>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</si>
  <si>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</si>
  <si>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</si>
  <si>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</si>
  <si>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</si>
  <si>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</si>
  <si>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</si>
  <si>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</si>
  <si>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</si>
  <si>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</si>
  <si>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</si>
  <si>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</si>
  <si>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</si>
  <si>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</si>
  <si>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</si>
  <si>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</si>
  <si>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</si>
  <si>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</si>
  <si>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</si>
  <si>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</si>
  <si>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</si>
  <si>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</si>
  <si>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</si>
  <si>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</si>
  <si>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</si>
  <si>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</si>
  <si>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</si>
  <si>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</si>
  <si>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</si>
  <si>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</si>
  <si>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</si>
  <si>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</si>
  <si>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</si>
  <si>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</si>
  <si>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</si>
  <si>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</si>
  <si>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</si>
  <si>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</si>
  <si>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</si>
  <si>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</si>
  <si>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</si>
  <si>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</si>
  <si>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</si>
  <si>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</si>
  <si>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</si>
  <si>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</si>
  <si>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</si>
  <si>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</si>
  <si>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</si>
  <si>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</si>
  <si>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</si>
  <si>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</si>
  <si>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</si>
  <si>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</si>
  <si>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</si>
  <si>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</si>
  <si>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</si>
  <si>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</si>
  <si>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</si>
  <si>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</si>
  <si>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</si>
  <si>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</si>
  <si>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</si>
  <si>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</si>
  <si>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</si>
  <si>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</si>
  <si>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</si>
  <si>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</si>
  <si>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</si>
  <si>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</si>
  <si>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</si>
  <si>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</si>
  <si>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</si>
  <si>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</si>
  <si>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</si>
  <si>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</si>
  <si>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</si>
  <si>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</si>
  <si>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</si>
  <si>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</si>
  <si>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</si>
  <si>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</si>
  <si>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</si>
  <si>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</si>
  <si>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</si>
  <si>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</si>
  <si>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</si>
  <si>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</si>
  <si>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</si>
  <si>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</si>
  <si>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</si>
  <si>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</si>
  <si>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</si>
  <si>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</si>
  <si>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</si>
  <si>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</si>
  <si>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</si>
  <si>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</si>
  <si>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</si>
  <si>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</si>
  <si>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</si>
  <si>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</si>
  <si>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</si>
  <si>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</si>
  <si>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</si>
  <si>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</si>
  <si>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</si>
  <si>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</si>
  <si>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</si>
  <si>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</si>
  <si>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</si>
  <si>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</si>
  <si>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</si>
  <si>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</si>
  <si>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</si>
  <si>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</si>
  <si>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</si>
  <si>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</si>
  <si>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</si>
  <si>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</si>
  <si>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</si>
  <si>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</si>
  <si>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</si>
  <si>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</si>
  <si>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</si>
  <si>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</si>
  <si>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</si>
  <si>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</si>
  <si>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</si>
  <si>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</si>
  <si>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</si>
  <si>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</si>
  <si>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</si>
  <si>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</si>
  <si>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</si>
  <si>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</si>
  <si>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</si>
  <si>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</si>
  <si>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</si>
  <si>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</si>
  <si>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</si>
  <si>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</si>
  <si>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</si>
  <si>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</si>
  <si>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</si>
  <si>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</si>
  <si>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</si>
  <si>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</si>
  <si>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</si>
  <si>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</si>
  <si>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</si>
  <si>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</si>
  <si>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</si>
  <si>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</si>
  <si>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</si>
  <si>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</si>
  <si>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</si>
  <si>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</si>
  <si>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</si>
  <si>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</si>
  <si>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</si>
  <si>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</si>
  <si>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</si>
  <si>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</si>
  <si>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</si>
  <si>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</si>
  <si>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</si>
  <si>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</si>
  <si>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</si>
  <si>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</si>
  <si>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</si>
  <si>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</si>
  <si>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</si>
  <si>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</si>
  <si>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</si>
  <si>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</si>
  <si>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</si>
  <si>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</si>
  <si>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</si>
  <si>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</si>
  <si>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</si>
  <si>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</si>
  <si>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</si>
  <si>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</si>
  <si>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</si>
  <si>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</si>
  <si>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</si>
  <si>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</si>
  <si>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</si>
  <si>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</si>
  <si>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</si>
  <si>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</si>
  <si>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</si>
  <si>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</si>
  <si>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</si>
  <si>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</si>
  <si>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</si>
  <si>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</si>
  <si>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</si>
  <si>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</si>
  <si>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</si>
  <si>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</si>
  <si>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</si>
  <si>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</si>
  <si>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</si>
  <si>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</si>
  <si>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</si>
  <si>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</si>
  <si>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</si>
  <si>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</si>
  <si>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</si>
  <si>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</si>
  <si>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</si>
  <si>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</si>
  <si>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</si>
  <si>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</si>
  <si>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</si>
  <si>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</si>
  <si>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</si>
  <si>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</si>
  <si>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</si>
  <si>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</si>
  <si>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</si>
  <si>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</si>
  <si>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</si>
  <si>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</si>
  <si>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</si>
  <si>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</si>
  <si>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</si>
  <si>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</si>
  <si>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</si>
  <si>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</si>
  <si>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</si>
  <si>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</si>
  <si>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</si>
  <si>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</si>
  <si>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</si>
  <si>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</si>
  <si>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</si>
  <si>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</si>
  <si>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</si>
  <si>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</si>
  <si>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</si>
  <si>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</si>
  <si>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</si>
  <si>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</si>
  <si>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</si>
  <si>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</si>
  <si>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</si>
  <si>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</si>
  <si>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</si>
  <si>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</si>
  <si>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</si>
  <si>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</si>
  <si>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</si>
  <si>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</si>
  <si>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</si>
  <si>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</si>
  <si>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</si>
  <si>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</si>
  <si>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</si>
  <si>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</si>
  <si>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</si>
  <si>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</si>
  <si>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</si>
  <si>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</si>
  <si>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</si>
  <si>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</si>
  <si>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</si>
  <si>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</si>
  <si>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</si>
  <si>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</si>
  <si>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</si>
  <si>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</si>
  <si>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</si>
  <si>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</si>
  <si>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</si>
  <si>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</si>
  <si>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</si>
  <si>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</si>
  <si>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</si>
  <si>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</si>
  <si>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</si>
  <si>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</si>
  <si>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</si>
  <si>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</si>
  <si>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</si>
  <si>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</si>
  <si>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</si>
  <si>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</si>
  <si>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</si>
  <si>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</si>
  <si>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</si>
  <si>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</si>
  <si>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</si>
  <si>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</si>
  <si>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</si>
  <si>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</si>
  <si>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</si>
  <si>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</si>
  <si>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</si>
  <si>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</si>
  <si>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</si>
  <si>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</si>
  <si>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</si>
  <si>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</si>
  <si>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</si>
  <si>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</si>
  <si>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</si>
  <si>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</si>
  <si>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</si>
  <si>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</si>
  <si>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</si>
  <si>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</si>
  <si>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</si>
  <si>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</si>
  <si>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</si>
  <si>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</si>
  <si>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</si>
  <si>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</si>
  <si>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</si>
  <si>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</si>
  <si>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</si>
  <si>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</si>
  <si>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</si>
  <si>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</si>
  <si>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</si>
  <si>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</si>
  <si>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</si>
  <si>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</si>
  <si>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</si>
  <si>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</si>
  <si>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</si>
  <si>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</si>
  <si>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</si>
  <si>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</si>
  <si>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</si>
  <si>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</si>
  <si>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</si>
  <si>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</si>
  <si>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</si>
  <si>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</si>
  <si>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</si>
  <si>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</si>
  <si>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</si>
  <si>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</si>
  <si>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</si>
  <si>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</si>
  <si>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</si>
  <si>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</si>
  <si>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</si>
  <si>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</si>
  <si>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</si>
  <si>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</si>
  <si>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</si>
  <si>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</si>
  <si>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</si>
  <si>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</si>
  <si>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</si>
  <si>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</si>
  <si>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</si>
  <si>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</si>
  <si>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</si>
  <si>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</si>
  <si>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</si>
  <si>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</si>
  <si>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</si>
  <si>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</si>
  <si>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</si>
  <si>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</si>
  <si>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</si>
  <si>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</si>
  <si>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</si>
  <si>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</si>
  <si>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</si>
  <si>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</si>
  <si>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</si>
  <si>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</si>
  <si>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</si>
  <si>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</si>
  <si>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</si>
  <si>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</si>
  <si>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</si>
  <si>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</si>
  <si>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</si>
  <si>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</si>
  <si>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</si>
  <si>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</si>
  <si>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</si>
  <si>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</si>
  <si>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</si>
  <si>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</si>
  <si>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</si>
  <si>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</si>
  <si>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</si>
  <si>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</si>
  <si>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</si>
  <si>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</si>
  <si>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</si>
  <si>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</si>
  <si>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</si>
  <si>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</si>
  <si>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</si>
  <si>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</si>
  <si>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</si>
  <si>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</si>
  <si>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</si>
  <si>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</si>
  <si>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</si>
  <si>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</si>
  <si>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</si>
  <si>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</si>
  <si>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</si>
  <si>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</si>
  <si>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</si>
  <si>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</si>
  <si>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</si>
  <si>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</si>
  <si>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</si>
  <si>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</si>
  <si>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</si>
  <si>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</si>
  <si>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</si>
  <si>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</si>
  <si>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</si>
  <si>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</si>
  <si>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</si>
  <si>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</si>
  <si>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</si>
  <si>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</si>
  <si>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</si>
  <si>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</si>
  <si>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</si>
  <si>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</si>
  <si>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</si>
  <si>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</si>
  <si>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</si>
  <si>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</si>
  <si>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</si>
  <si>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Compra de Divisas</t>
  </si>
  <si>
    <t>Divisas por Compra (Acreedora</t>
  </si>
  <si>
    <t>Crédito Simple Disponible 2020</t>
  </si>
  <si>
    <t>Disposición de Crédito Simple 2020</t>
  </si>
  <si>
    <t>Instituto Electoral del Estado de Guanajuato</t>
  </si>
  <si>
    <t>Correspondiente del 1 de Enero al 30 de Junio de 2021</t>
  </si>
  <si>
    <t>Secretaria Ejecutiva
Indira Rodríguez Ramírez</t>
  </si>
  <si>
    <t>Jefe de Dpto.de Admon.Pptal y Control Patrimonial
               Julio Oscar Hernández Ramírez</t>
  </si>
  <si>
    <t xml:space="preserve">     __________________________________________</t>
  </si>
  <si>
    <t xml:space="preserve">   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</si>
</sst>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top" wrapText="1" indent="2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5"/>
  <sheetViews>
    <sheetView zoomScaleNormal="100" zoomScaleSheetLayoutView="100" workbookViewId="0">
      <pane ySplit="4" topLeftCell="A11" activePane="bottomLeft" state="frozen"/>
      <selection activeCell="A14" sqref="A14:B14"/>
      <selection pane="bottomLeft" activeCell="C45" sqref="C45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25.42578125" style="4" customWidth="1"/>
    <col min="4" max="16384" width="12.85546875" style="4"/>
  </cols>
  <sheetData>
    <row r="1" spans="1:5" ht="18.95" customHeight="1" x14ac:dyDescent="0.2">
      <c r="A1" s="143" t="s">
        <v>630</v>
      </c>
      <c r="B1" s="143"/>
      <c r="C1" s="19"/>
      <c r="D1" s="16" t="s">
        <v>614</v>
      </c>
      <c r="E1" s="17">
        <v>2021</v>
      </c>
    </row>
    <row r="2" spans="1:5" ht="18.95" customHeight="1" x14ac:dyDescent="0.2">
      <c r="A2" s="144" t="s">
        <v>613</v>
      </c>
      <c r="B2" s="144"/>
      <c r="C2" s="38"/>
      <c r="D2" s="16" t="s">
        <v>615</v>
      </c>
      <c r="E2" s="19" t="s">
        <v>617</v>
      </c>
    </row>
    <row r="3" spans="1:5" ht="18.95" customHeight="1" x14ac:dyDescent="0.2">
      <c r="A3" s="145" t="s">
        <v>631</v>
      </c>
      <c r="B3" s="145"/>
      <c r="C3" s="19"/>
      <c r="D3" s="16" t="s">
        <v>616</v>
      </c>
      <c r="E3" s="17">
        <v>2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3" x14ac:dyDescent="0.2">
      <c r="A33" s="7"/>
      <c r="B33" s="9"/>
    </row>
    <row r="34" spans="1:3" x14ac:dyDescent="0.2">
      <c r="A34" s="47" t="s">
        <v>49</v>
      </c>
      <c r="B34" s="48" t="s">
        <v>44</v>
      </c>
    </row>
    <row r="35" spans="1:3" x14ac:dyDescent="0.2">
      <c r="A35" s="47" t="s">
        <v>50</v>
      </c>
      <c r="B35" s="48" t="s">
        <v>45</v>
      </c>
    </row>
    <row r="36" spans="1:3" x14ac:dyDescent="0.2">
      <c r="A36" s="7"/>
      <c r="B36" s="10"/>
    </row>
    <row r="37" spans="1:3" x14ac:dyDescent="0.2">
      <c r="A37" s="7"/>
      <c r="B37" s="8" t="s">
        <v>47</v>
      </c>
    </row>
    <row r="38" spans="1:3" x14ac:dyDescent="0.2">
      <c r="A38" s="7" t="s">
        <v>48</v>
      </c>
      <c r="B38" s="48" t="s">
        <v>32</v>
      </c>
    </row>
    <row r="39" spans="1:3" x14ac:dyDescent="0.2">
      <c r="A39" s="7"/>
      <c r="B39" s="48" t="s">
        <v>33</v>
      </c>
    </row>
    <row r="40" spans="1:3" ht="12" thickBot="1" x14ac:dyDescent="0.25">
      <c r="A40" s="11"/>
      <c r="B40" s="12"/>
    </row>
    <row r="44" spans="1:3" s="103" customFormat="1" x14ac:dyDescent="0.2">
      <c r="B44" s="139" t="s">
        <v>634</v>
      </c>
      <c r="C44" s="140" t="s">
        <v>635</v>
      </c>
    </row>
    <row r="45" spans="1:3" s="103" customFormat="1" ht="26.25" customHeight="1" x14ac:dyDescent="0.2">
      <c r="B45" s="141" t="s">
        <v>633</v>
      </c>
      <c r="C45" s="142" t="s">
        <v>632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0"/>
  <sheetViews>
    <sheetView showGridLines="0" workbookViewId="0">
      <selection activeCell="E31" sqref="E31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9" t="s">
        <v>630</v>
      </c>
      <c r="B1" s="150"/>
      <c r="C1" s="151"/>
    </row>
    <row r="2" spans="1:3" s="39" customFormat="1" ht="18" customHeight="1" x14ac:dyDescent="0.25">
      <c r="A2" s="152" t="s">
        <v>44</v>
      </c>
      <c r="B2" s="153"/>
      <c r="C2" s="154"/>
    </row>
    <row r="3" spans="1:3" s="39" customFormat="1" ht="18" customHeight="1" x14ac:dyDescent="0.25">
      <c r="A3" s="152" t="s">
        <v>631</v>
      </c>
      <c r="B3" s="153"/>
      <c r="C3" s="154"/>
    </row>
    <row r="4" spans="1:3" s="42" customFormat="1" ht="18" customHeight="1" x14ac:dyDescent="0.2">
      <c r="A4" s="155" t="s">
        <v>624</v>
      </c>
      <c r="B4" s="156"/>
      <c r="C4" s="157"/>
    </row>
    <row r="5" spans="1:3" s="40" customFormat="1" x14ac:dyDescent="0.2">
      <c r="A5" s="60" t="s">
        <v>529</v>
      </c>
      <c r="B5" s="60"/>
      <c r="C5" s="61">
        <v>507352347.76999998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507352347.76999998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8" t="s">
        <v>630</v>
      </c>
      <c r="B1" s="159"/>
      <c r="C1" s="160"/>
    </row>
    <row r="2" spans="1:3" s="43" customFormat="1" ht="18.95" customHeight="1" x14ac:dyDescent="0.25">
      <c r="A2" s="161" t="s">
        <v>45</v>
      </c>
      <c r="B2" s="162"/>
      <c r="C2" s="163"/>
    </row>
    <row r="3" spans="1:3" s="43" customFormat="1" ht="18.95" customHeight="1" x14ac:dyDescent="0.25">
      <c r="A3" s="161" t="s">
        <v>631</v>
      </c>
      <c r="B3" s="162"/>
      <c r="C3" s="163"/>
    </row>
    <row r="4" spans="1:3" s="44" customFormat="1" x14ac:dyDescent="0.2">
      <c r="A4" s="155" t="s">
        <v>624</v>
      </c>
      <c r="B4" s="156"/>
      <c r="C4" s="157"/>
    </row>
    <row r="5" spans="1:3" x14ac:dyDescent="0.2">
      <c r="A5" s="91" t="s">
        <v>542</v>
      </c>
      <c r="B5" s="60"/>
      <c r="C5" s="84">
        <v>452287745.67000002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15657233.039999999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10935362.85</v>
      </c>
    </row>
    <row r="10" spans="1:3" x14ac:dyDescent="0.2">
      <c r="A10" s="100">
        <v>2.2999999999999998</v>
      </c>
      <c r="B10" s="83" t="s">
        <v>240</v>
      </c>
      <c r="C10" s="93">
        <v>4600629.6500000004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121240.54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0</v>
      </c>
    </row>
    <row r="31" spans="1:3" x14ac:dyDescent="0.2">
      <c r="A31" s="100" t="s">
        <v>564</v>
      </c>
      <c r="B31" s="83" t="s">
        <v>442</v>
      </c>
      <c r="C31" s="93">
        <v>0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436630512.63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1"/>
  <sheetViews>
    <sheetView tabSelected="1"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8" t="s">
        <v>630</v>
      </c>
      <c r="B1" s="164"/>
      <c r="C1" s="164"/>
      <c r="D1" s="164"/>
      <c r="E1" s="164"/>
      <c r="F1" s="164"/>
      <c r="G1" s="29" t="s">
        <v>614</v>
      </c>
      <c r="H1" s="30">
        <v>2021</v>
      </c>
    </row>
    <row r="2" spans="1:10" ht="18.95" customHeight="1" x14ac:dyDescent="0.2">
      <c r="A2" s="148" t="s">
        <v>625</v>
      </c>
      <c r="B2" s="164"/>
      <c r="C2" s="164"/>
      <c r="D2" s="164"/>
      <c r="E2" s="164"/>
      <c r="F2" s="164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5" t="s">
        <v>631</v>
      </c>
      <c r="B3" s="166"/>
      <c r="C3" s="166"/>
      <c r="D3" s="166"/>
      <c r="E3" s="166"/>
      <c r="F3" s="166"/>
      <c r="G3" s="16" t="s">
        <v>620</v>
      </c>
      <c r="H3" s="30">
        <v>2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51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ref="F34:F35" si="1">C34+D34+E34</f>
        <v>0</v>
      </c>
    </row>
    <row r="35" spans="1:6" x14ac:dyDescent="0.2">
      <c r="A35" s="31">
        <v>7911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si="1"/>
        <v>0</v>
      </c>
    </row>
    <row r="36" spans="1:6" x14ac:dyDescent="0.2">
      <c r="A36" s="31">
        <v>7921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7931</v>
      </c>
      <c r="B37" s="31" t="s">
        <v>628</v>
      </c>
      <c r="C37" s="36">
        <v>0</v>
      </c>
      <c r="D37" s="36">
        <v>0</v>
      </c>
      <c r="E37" s="36">
        <v>0</v>
      </c>
      <c r="F37" s="36">
        <f t="shared" ref="F37:F38" si="2">C37+D37+E37</f>
        <v>0</v>
      </c>
    </row>
    <row r="38" spans="1:6" x14ac:dyDescent="0.2">
      <c r="A38" s="31">
        <v>7932</v>
      </c>
      <c r="B38" s="31" t="s">
        <v>629</v>
      </c>
      <c r="C38" s="36">
        <v>0</v>
      </c>
      <c r="D38" s="36">
        <v>0</v>
      </c>
      <c r="E38" s="36">
        <v>0</v>
      </c>
      <c r="F38" s="36">
        <f t="shared" si="2"/>
        <v>0</v>
      </c>
    </row>
    <row r="39" spans="1:6" s="46" customFormat="1" x14ac:dyDescent="0.2">
      <c r="A39" s="45">
        <v>8000</v>
      </c>
      <c r="B39" s="46" t="s">
        <v>98</v>
      </c>
    </row>
    <row r="40" spans="1:6" x14ac:dyDescent="0.2">
      <c r="A40" s="31">
        <v>8110</v>
      </c>
      <c r="B40" s="31" t="s">
        <v>97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8120</v>
      </c>
      <c r="B41" s="31" t="s">
        <v>96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8130</v>
      </c>
      <c r="B42" s="31" t="s">
        <v>95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8140</v>
      </c>
      <c r="B43" s="31" t="s">
        <v>94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8150</v>
      </c>
      <c r="B44" s="31" t="s">
        <v>93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8210</v>
      </c>
      <c r="B45" s="31" t="s">
        <v>92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8220</v>
      </c>
      <c r="B46" s="31" t="s">
        <v>91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8230</v>
      </c>
      <c r="B47" s="31" t="s">
        <v>90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8240</v>
      </c>
      <c r="B48" s="31" t="s">
        <v>89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8250</v>
      </c>
      <c r="B49" s="31" t="s">
        <v>88</v>
      </c>
      <c r="C49" s="36">
        <v>0</v>
      </c>
      <c r="D49" s="36">
        <v>0</v>
      </c>
      <c r="E49" s="36">
        <v>0</v>
      </c>
      <c r="F49" s="36">
        <f t="shared" si="0"/>
        <v>0</v>
      </c>
    </row>
    <row r="50" spans="1:6" x14ac:dyDescent="0.2">
      <c r="A50" s="31">
        <v>8260</v>
      </c>
      <c r="B50" s="31" t="s">
        <v>87</v>
      </c>
      <c r="C50" s="36">
        <v>0</v>
      </c>
      <c r="D50" s="36">
        <v>0</v>
      </c>
      <c r="E50" s="36">
        <v>0</v>
      </c>
      <c r="F50" s="36">
        <f t="shared" si="0"/>
        <v>0</v>
      </c>
    </row>
    <row r="51" spans="1:6" x14ac:dyDescent="0.2">
      <c r="A51" s="31">
        <v>8270</v>
      </c>
      <c r="B51" s="31" t="s">
        <v>86</v>
      </c>
      <c r="C51" s="36">
        <v>0</v>
      </c>
      <c r="D51" s="36">
        <v>0</v>
      </c>
      <c r="E51" s="36">
        <v>0</v>
      </c>
      <c r="F51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fitToHeight="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7" t="s">
        <v>35</v>
      </c>
      <c r="B5" s="167"/>
      <c r="C5" s="167"/>
      <c r="D5" s="167"/>
      <c r="E5" s="167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8" t="s">
        <v>37</v>
      </c>
      <c r="C10" s="168"/>
      <c r="D10" s="168"/>
      <c r="E10" s="168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8" t="s">
        <v>39</v>
      </c>
      <c r="C12" s="168"/>
      <c r="D12" s="168"/>
      <c r="E12" s="168"/>
    </row>
    <row r="13" spans="1:8" s="129" customFormat="1" ht="26.1" customHeight="1" x14ac:dyDescent="0.2">
      <c r="A13" s="133" t="s">
        <v>608</v>
      </c>
      <c r="B13" s="168" t="s">
        <v>40</v>
      </c>
      <c r="C13" s="168"/>
      <c r="D13" s="168"/>
      <c r="E13" s="168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9"/>
  <sheetViews>
    <sheetView zoomScale="106" zoomScaleNormal="106" workbookViewId="0">
      <selection activeCell="I32" sqref="I32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6" t="s">
        <v>630</v>
      </c>
      <c r="B1" s="147"/>
      <c r="C1" s="147"/>
      <c r="D1" s="147"/>
      <c r="E1" s="147"/>
      <c r="F1" s="147"/>
      <c r="G1" s="16" t="s">
        <v>614</v>
      </c>
      <c r="H1" s="27">
        <v>2021</v>
      </c>
    </row>
    <row r="2" spans="1:8" s="18" customFormat="1" ht="18.95" customHeight="1" x14ac:dyDescent="0.25">
      <c r="A2" s="146" t="s">
        <v>618</v>
      </c>
      <c r="B2" s="147"/>
      <c r="C2" s="147"/>
      <c r="D2" s="147"/>
      <c r="E2" s="147"/>
      <c r="F2" s="147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6" t="s">
        <v>631</v>
      </c>
      <c r="B3" s="147"/>
      <c r="C3" s="147"/>
      <c r="D3" s="147"/>
      <c r="E3" s="147"/>
      <c r="F3" s="147"/>
      <c r="G3" s="16" t="s">
        <v>620</v>
      </c>
      <c r="H3" s="27">
        <v>2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58007699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1835.66</v>
      </c>
      <c r="D15" s="26">
        <v>0.05</v>
      </c>
      <c r="E15" s="26">
        <v>-0.36</v>
      </c>
      <c r="F15" s="26">
        <v>-0.11</v>
      </c>
      <c r="G15" s="26">
        <v>-0.44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116511.43</v>
      </c>
      <c r="D20" s="26">
        <v>116511.43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190000</v>
      </c>
      <c r="D21" s="26">
        <v>190000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562.29999999999995</v>
      </c>
      <c r="D23" s="26">
        <v>562.29999999999995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72500</v>
      </c>
      <c r="D24" s="26">
        <v>72500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12474752.5</v>
      </c>
    </row>
    <row r="42" spans="1:8" x14ac:dyDescent="0.2">
      <c r="A42" s="24">
        <v>1151</v>
      </c>
      <c r="B42" s="22" t="s">
        <v>226</v>
      </c>
      <c r="C42" s="26">
        <v>12474752.5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35992489.780000001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1543336.6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30739777.800000001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3709375.38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100224635.91999999</v>
      </c>
      <c r="D62" s="26">
        <f t="shared" ref="D62:E62" si="0">SUM(D63:D70)</f>
        <v>0</v>
      </c>
      <c r="E62" s="26">
        <f t="shared" si="0"/>
        <v>-41912067.18</v>
      </c>
    </row>
    <row r="63" spans="1:9" x14ac:dyDescent="0.2">
      <c r="A63" s="24">
        <v>1241</v>
      </c>
      <c r="B63" s="22" t="s">
        <v>240</v>
      </c>
      <c r="C63" s="26">
        <v>72046518.159999996</v>
      </c>
      <c r="D63" s="26">
        <v>0</v>
      </c>
      <c r="E63" s="26">
        <v>-32045040.390000001</v>
      </c>
    </row>
    <row r="64" spans="1:9" x14ac:dyDescent="0.2">
      <c r="A64" s="24">
        <v>1242</v>
      </c>
      <c r="B64" s="22" t="s">
        <v>241</v>
      </c>
      <c r="C64" s="26">
        <v>1548271.99</v>
      </c>
      <c r="D64" s="26">
        <v>0</v>
      </c>
      <c r="E64" s="26">
        <v>-250518.04</v>
      </c>
    </row>
    <row r="65" spans="1:9" x14ac:dyDescent="0.2">
      <c r="A65" s="24">
        <v>1243</v>
      </c>
      <c r="B65" s="22" t="s">
        <v>242</v>
      </c>
      <c r="C65" s="26">
        <v>70537.16</v>
      </c>
      <c r="D65" s="26">
        <v>0</v>
      </c>
      <c r="E65" s="26">
        <v>-28522.63</v>
      </c>
    </row>
    <row r="66" spans="1:9" x14ac:dyDescent="0.2">
      <c r="A66" s="24">
        <v>1244</v>
      </c>
      <c r="B66" s="22" t="s">
        <v>243</v>
      </c>
      <c r="C66" s="26">
        <v>14884407.189999999</v>
      </c>
      <c r="D66" s="26">
        <v>0</v>
      </c>
      <c r="E66" s="26">
        <v>-6572763.5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11674901.42</v>
      </c>
      <c r="D68" s="26">
        <v>0</v>
      </c>
      <c r="E68" s="26">
        <v>-3015222.62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3282831.29</v>
      </c>
      <c r="D74" s="26">
        <f>SUM(D75:D79)</f>
        <v>0</v>
      </c>
      <c r="E74" s="26">
        <f>SUM(E75:E79)</f>
        <v>1686842.93</v>
      </c>
    </row>
    <row r="75" spans="1:9" x14ac:dyDescent="0.2">
      <c r="A75" s="24">
        <v>1251</v>
      </c>
      <c r="B75" s="22" t="s">
        <v>250</v>
      </c>
      <c r="C75" s="26">
        <v>666149.14</v>
      </c>
      <c r="D75" s="26">
        <v>0</v>
      </c>
      <c r="E75" s="26">
        <v>250542.02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2616682.15</v>
      </c>
      <c r="D78" s="26">
        <v>0</v>
      </c>
      <c r="E78" s="26">
        <v>1436300.91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-10627421.689999999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1633955.31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-12261377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10470001.270000001</v>
      </c>
      <c r="D110" s="26">
        <f>SUM(D111:D119)</f>
        <v>10470001.270000001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-2409</v>
      </c>
      <c r="D111" s="26">
        <f>C111</f>
        <v>-2409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2118399.48</v>
      </c>
      <c r="D112" s="26">
        <f t="shared" ref="D112:D119" si="1">C112</f>
        <v>2118399.48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7991225.9100000001</v>
      </c>
      <c r="D117" s="26">
        <f t="shared" si="1"/>
        <v>7991225.9100000001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362784.88</v>
      </c>
      <c r="D119" s="26">
        <f t="shared" si="1"/>
        <v>362784.88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1"/>
  <sheetViews>
    <sheetView zoomScaleNormal="100" workbookViewId="0">
      <selection activeCell="G18" sqref="G18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4" t="s">
        <v>630</v>
      </c>
      <c r="B1" s="144"/>
      <c r="C1" s="144"/>
      <c r="D1" s="16" t="s">
        <v>614</v>
      </c>
      <c r="E1" s="27">
        <v>2021</v>
      </c>
    </row>
    <row r="2" spans="1:5" s="18" customFormat="1" ht="18.95" customHeight="1" x14ac:dyDescent="0.25">
      <c r="A2" s="144" t="s">
        <v>621</v>
      </c>
      <c r="B2" s="144"/>
      <c r="C2" s="144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4" t="s">
        <v>631</v>
      </c>
      <c r="B3" s="144"/>
      <c r="C3" s="144"/>
      <c r="D3" s="16" t="s">
        <v>620</v>
      </c>
      <c r="E3" s="27">
        <v>2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507352347.76999998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507352347.76999998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507352347.76999998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442883571.64999998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287672406.43000001</v>
      </c>
      <c r="D100" s="59">
        <f>C100/$C$99</f>
        <v>0.64954408978922451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164472906.97</v>
      </c>
      <c r="D101" s="59">
        <f t="shared" ref="D101:D164" si="0">C101/$C$99</f>
        <v>0.37136827260772476</v>
      </c>
      <c r="E101" s="58"/>
    </row>
    <row r="102" spans="1:5" x14ac:dyDescent="0.2">
      <c r="A102" s="56">
        <v>5111</v>
      </c>
      <c r="B102" s="53" t="s">
        <v>364</v>
      </c>
      <c r="C102" s="57">
        <v>59997579.770000003</v>
      </c>
      <c r="D102" s="59">
        <f t="shared" si="0"/>
        <v>0.13547032134534587</v>
      </c>
      <c r="E102" s="58"/>
    </row>
    <row r="103" spans="1:5" x14ac:dyDescent="0.2">
      <c r="A103" s="56">
        <v>5112</v>
      </c>
      <c r="B103" s="53" t="s">
        <v>365</v>
      </c>
      <c r="C103" s="57">
        <v>70207029.439999998</v>
      </c>
      <c r="D103" s="59">
        <f t="shared" si="0"/>
        <v>0.15852254166583288</v>
      </c>
      <c r="E103" s="58"/>
    </row>
    <row r="104" spans="1:5" x14ac:dyDescent="0.2">
      <c r="A104" s="56">
        <v>5113</v>
      </c>
      <c r="B104" s="53" t="s">
        <v>366</v>
      </c>
      <c r="C104" s="57">
        <v>7613610.0899999999</v>
      </c>
      <c r="D104" s="59">
        <f t="shared" si="0"/>
        <v>1.7190996860946672E-2</v>
      </c>
      <c r="E104" s="58"/>
    </row>
    <row r="105" spans="1:5" x14ac:dyDescent="0.2">
      <c r="A105" s="56">
        <v>5114</v>
      </c>
      <c r="B105" s="53" t="s">
        <v>367</v>
      </c>
      <c r="C105" s="57">
        <v>20414198.25</v>
      </c>
      <c r="D105" s="59">
        <f t="shared" si="0"/>
        <v>4.6093825909922982E-2</v>
      </c>
      <c r="E105" s="58"/>
    </row>
    <row r="106" spans="1:5" x14ac:dyDescent="0.2">
      <c r="A106" s="56">
        <v>5115</v>
      </c>
      <c r="B106" s="53" t="s">
        <v>368</v>
      </c>
      <c r="C106" s="57">
        <v>6240489.4199999999</v>
      </c>
      <c r="D106" s="59">
        <f t="shared" si="0"/>
        <v>1.4090586825676401E-2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55389175.379999995</v>
      </c>
      <c r="D108" s="59">
        <f t="shared" si="0"/>
        <v>0.12506486789212562</v>
      </c>
      <c r="E108" s="58"/>
    </row>
    <row r="109" spans="1:5" x14ac:dyDescent="0.2">
      <c r="A109" s="56">
        <v>5121</v>
      </c>
      <c r="B109" s="53" t="s">
        <v>371</v>
      </c>
      <c r="C109" s="57">
        <v>51634462.350000001</v>
      </c>
      <c r="D109" s="59">
        <f t="shared" si="0"/>
        <v>0.11658698957297393</v>
      </c>
      <c r="E109" s="58"/>
    </row>
    <row r="110" spans="1:5" x14ac:dyDescent="0.2">
      <c r="A110" s="56">
        <v>5122</v>
      </c>
      <c r="B110" s="53" t="s">
        <v>372</v>
      </c>
      <c r="C110" s="57">
        <v>864941.53</v>
      </c>
      <c r="D110" s="59">
        <f t="shared" si="0"/>
        <v>1.9529772278018523E-3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312004.37</v>
      </c>
      <c r="D112" s="59">
        <f t="shared" si="0"/>
        <v>7.0448395463756192E-4</v>
      </c>
      <c r="E112" s="58"/>
    </row>
    <row r="113" spans="1:5" x14ac:dyDescent="0.2">
      <c r="A113" s="56">
        <v>5125</v>
      </c>
      <c r="B113" s="53" t="s">
        <v>375</v>
      </c>
      <c r="C113" s="57">
        <v>589665.25</v>
      </c>
      <c r="D113" s="59">
        <f t="shared" si="0"/>
        <v>1.331422720881591E-3</v>
      </c>
      <c r="E113" s="58"/>
    </row>
    <row r="114" spans="1:5" x14ac:dyDescent="0.2">
      <c r="A114" s="56">
        <v>5126</v>
      </c>
      <c r="B114" s="53" t="s">
        <v>376</v>
      </c>
      <c r="C114" s="57">
        <v>1158301.54</v>
      </c>
      <c r="D114" s="59">
        <f t="shared" si="0"/>
        <v>2.6153635269979656E-3</v>
      </c>
      <c r="E114" s="58"/>
    </row>
    <row r="115" spans="1:5" x14ac:dyDescent="0.2">
      <c r="A115" s="56">
        <v>5127</v>
      </c>
      <c r="B115" s="53" t="s">
        <v>377</v>
      </c>
      <c r="C115" s="57">
        <v>562397.15</v>
      </c>
      <c r="D115" s="59">
        <f t="shared" si="0"/>
        <v>1.2698532661862849E-3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267403.19</v>
      </c>
      <c r="D117" s="59">
        <f t="shared" si="0"/>
        <v>6.0377762264643713E-4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67810324.079999998</v>
      </c>
      <c r="D118" s="59">
        <f t="shared" si="0"/>
        <v>0.15311094928937402</v>
      </c>
      <c r="E118" s="58"/>
    </row>
    <row r="119" spans="1:5" x14ac:dyDescent="0.2">
      <c r="A119" s="56">
        <v>5131</v>
      </c>
      <c r="B119" s="53" t="s">
        <v>381</v>
      </c>
      <c r="C119" s="57">
        <v>5032420.33</v>
      </c>
      <c r="D119" s="59">
        <f t="shared" si="0"/>
        <v>1.1362851666073986E-2</v>
      </c>
      <c r="E119" s="58"/>
    </row>
    <row r="120" spans="1:5" x14ac:dyDescent="0.2">
      <c r="A120" s="56">
        <v>5132</v>
      </c>
      <c r="B120" s="53" t="s">
        <v>382</v>
      </c>
      <c r="C120" s="57">
        <v>8770038.0299999993</v>
      </c>
      <c r="D120" s="59">
        <f t="shared" si="0"/>
        <v>1.9802129930732101E-2</v>
      </c>
      <c r="E120" s="58"/>
    </row>
    <row r="121" spans="1:5" x14ac:dyDescent="0.2">
      <c r="A121" s="56">
        <v>5133</v>
      </c>
      <c r="B121" s="53" t="s">
        <v>383</v>
      </c>
      <c r="C121" s="57">
        <v>11724068.630000001</v>
      </c>
      <c r="D121" s="59">
        <f t="shared" si="0"/>
        <v>2.6472123556809744E-2</v>
      </c>
      <c r="E121" s="58"/>
    </row>
    <row r="122" spans="1:5" x14ac:dyDescent="0.2">
      <c r="A122" s="56">
        <v>5134</v>
      </c>
      <c r="B122" s="53" t="s">
        <v>384</v>
      </c>
      <c r="C122" s="57">
        <v>6275347.9800000004</v>
      </c>
      <c r="D122" s="59">
        <f t="shared" si="0"/>
        <v>1.4169295005955321E-2</v>
      </c>
      <c r="E122" s="58"/>
    </row>
    <row r="123" spans="1:5" x14ac:dyDescent="0.2">
      <c r="A123" s="56">
        <v>5135</v>
      </c>
      <c r="B123" s="53" t="s">
        <v>385</v>
      </c>
      <c r="C123" s="57">
        <v>4862534.47</v>
      </c>
      <c r="D123" s="59">
        <f t="shared" si="0"/>
        <v>1.097926132568932E-2</v>
      </c>
      <c r="E123" s="58"/>
    </row>
    <row r="124" spans="1:5" x14ac:dyDescent="0.2">
      <c r="A124" s="56">
        <v>5136</v>
      </c>
      <c r="B124" s="53" t="s">
        <v>386</v>
      </c>
      <c r="C124" s="57">
        <v>8105224.9400000004</v>
      </c>
      <c r="D124" s="59">
        <f t="shared" si="0"/>
        <v>1.830102866494529E-2</v>
      </c>
      <c r="E124" s="58"/>
    </row>
    <row r="125" spans="1:5" x14ac:dyDescent="0.2">
      <c r="A125" s="56">
        <v>5137</v>
      </c>
      <c r="B125" s="53" t="s">
        <v>387</v>
      </c>
      <c r="C125" s="57">
        <v>14709847.619999999</v>
      </c>
      <c r="D125" s="59">
        <f t="shared" si="0"/>
        <v>3.321380281774107E-2</v>
      </c>
      <c r="E125" s="58"/>
    </row>
    <row r="126" spans="1:5" x14ac:dyDescent="0.2">
      <c r="A126" s="56">
        <v>5138</v>
      </c>
      <c r="B126" s="53" t="s">
        <v>388</v>
      </c>
      <c r="C126" s="57">
        <v>5106936.67</v>
      </c>
      <c r="D126" s="59">
        <f t="shared" si="0"/>
        <v>1.1531104328330983E-2</v>
      </c>
      <c r="E126" s="58"/>
    </row>
    <row r="127" spans="1:5" x14ac:dyDescent="0.2">
      <c r="A127" s="56">
        <v>5139</v>
      </c>
      <c r="B127" s="53" t="s">
        <v>389</v>
      </c>
      <c r="C127" s="57">
        <v>3223905.41</v>
      </c>
      <c r="D127" s="59">
        <f t="shared" si="0"/>
        <v>7.2793519930962206E-3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155211165.22</v>
      </c>
      <c r="D128" s="59">
        <f t="shared" si="0"/>
        <v>0.3504559102107756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20798835.510000002</v>
      </c>
      <c r="D129" s="59">
        <f t="shared" si="0"/>
        <v>4.6962309828996796E-2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20798835.510000002</v>
      </c>
      <c r="D131" s="59">
        <f t="shared" si="0"/>
        <v>4.6962309828996796E-2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134412329.71000001</v>
      </c>
      <c r="D138" s="59">
        <f t="shared" si="0"/>
        <v>0.30349360038177886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134412329.71000001</v>
      </c>
      <c r="D141" s="59">
        <f t="shared" si="0"/>
        <v>0.30349360038177886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0</v>
      </c>
      <c r="D186" s="59">
        <f t="shared" si="1"/>
        <v>0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0</v>
      </c>
      <c r="D187" s="59">
        <f t="shared" si="1"/>
        <v>0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0</v>
      </c>
      <c r="D192" s="59">
        <f t="shared" si="1"/>
        <v>0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86" fitToHeight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workbookViewId="0">
      <selection activeCell="E25" sqref="E25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8" t="s">
        <v>630</v>
      </c>
      <c r="B1" s="148"/>
      <c r="C1" s="148"/>
      <c r="D1" s="29" t="s">
        <v>614</v>
      </c>
      <c r="E1" s="30">
        <v>2021</v>
      </c>
    </row>
    <row r="2" spans="1:5" ht="18.95" customHeight="1" x14ac:dyDescent="0.2">
      <c r="A2" s="148" t="s">
        <v>622</v>
      </c>
      <c r="B2" s="148"/>
      <c r="C2" s="148"/>
      <c r="D2" s="16" t="s">
        <v>619</v>
      </c>
      <c r="E2" s="30" t="str">
        <f>ESF!H2</f>
        <v>TRIMESTRAL</v>
      </c>
    </row>
    <row r="3" spans="1:5" ht="18.95" customHeight="1" x14ac:dyDescent="0.2">
      <c r="A3" s="148" t="s">
        <v>631</v>
      </c>
      <c r="B3" s="148"/>
      <c r="C3" s="148"/>
      <c r="D3" s="16" t="s">
        <v>620</v>
      </c>
      <c r="E3" s="30">
        <v>2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100791781.23</v>
      </c>
    </row>
    <row r="9" spans="1:5" x14ac:dyDescent="0.2">
      <c r="A9" s="35">
        <v>3120</v>
      </c>
      <c r="B9" s="31" t="s">
        <v>470</v>
      </c>
      <c r="C9" s="36">
        <v>72036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64468776.119999997</v>
      </c>
    </row>
    <row r="15" spans="1:5" x14ac:dyDescent="0.2">
      <c r="A15" s="35">
        <v>3220</v>
      </c>
      <c r="B15" s="31" t="s">
        <v>474</v>
      </c>
      <c r="C15" s="36">
        <v>-3698412.76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8" t="s">
        <v>630</v>
      </c>
      <c r="B1" s="148"/>
      <c r="C1" s="148"/>
      <c r="D1" s="29" t="s">
        <v>614</v>
      </c>
      <c r="E1" s="30">
        <v>2021</v>
      </c>
    </row>
    <row r="2" spans="1:5" s="37" customFormat="1" ht="18.95" customHeight="1" x14ac:dyDescent="0.25">
      <c r="A2" s="148" t="s">
        <v>623</v>
      </c>
      <c r="B2" s="148"/>
      <c r="C2" s="148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8" t="s">
        <v>631</v>
      </c>
      <c r="B3" s="148"/>
      <c r="C3" s="148"/>
      <c r="D3" s="16" t="s">
        <v>620</v>
      </c>
      <c r="E3" s="30">
        <v>2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46481976.369999997</v>
      </c>
      <c r="D9" s="36">
        <v>44086728.93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58007699</v>
      </c>
      <c r="D11" s="36">
        <v>22666358.640000001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104489675.37</v>
      </c>
      <c r="D15" s="36">
        <f>SUM(D8:D14)</f>
        <v>66753087.57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35992489.780000001</v>
      </c>
    </row>
    <row r="21" spans="1:5" x14ac:dyDescent="0.2">
      <c r="A21" s="35">
        <v>1231</v>
      </c>
      <c r="B21" s="31" t="s">
        <v>232</v>
      </c>
      <c r="C21" s="36">
        <v>1543336.6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30739777.800000001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3709375.38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100224635.91999999</v>
      </c>
    </row>
    <row r="29" spans="1:5" x14ac:dyDescent="0.2">
      <c r="A29" s="35">
        <v>1241</v>
      </c>
      <c r="B29" s="31" t="s">
        <v>240</v>
      </c>
      <c r="C29" s="36">
        <v>72046518.159999996</v>
      </c>
    </row>
    <row r="30" spans="1:5" x14ac:dyDescent="0.2">
      <c r="A30" s="35">
        <v>1242</v>
      </c>
      <c r="B30" s="31" t="s">
        <v>241</v>
      </c>
      <c r="C30" s="36">
        <v>1548271.99</v>
      </c>
    </row>
    <row r="31" spans="1:5" x14ac:dyDescent="0.2">
      <c r="A31" s="35">
        <v>1243</v>
      </c>
      <c r="B31" s="31" t="s">
        <v>242</v>
      </c>
      <c r="C31" s="36">
        <v>70537.16</v>
      </c>
    </row>
    <row r="32" spans="1:5" x14ac:dyDescent="0.2">
      <c r="A32" s="35">
        <v>1244</v>
      </c>
      <c r="B32" s="31" t="s">
        <v>243</v>
      </c>
      <c r="C32" s="36">
        <v>14884407.189999999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11674901.42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3282831.29</v>
      </c>
    </row>
    <row r="38" spans="1:5" x14ac:dyDescent="0.2">
      <c r="A38" s="35">
        <v>1251</v>
      </c>
      <c r="B38" s="31" t="s">
        <v>250</v>
      </c>
      <c r="C38" s="36">
        <v>666149.14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2616682.15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0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0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0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D79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f>D80</f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0866141732283472" right="0.70866141732283472" top="0.74803149606299213" bottom="0.74803149606299213" header="0.31496062992125984" footer="0.31496062992125984"/>
  <pageSetup scale="98" fitToHeight="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2021-07-28T16:46:04Z</cp:lastPrinted>
  <dcterms:created xsi:type="dcterms:W3CDTF">2012-12-11T20:36:24Z</dcterms:created>
  <dcterms:modified xsi:type="dcterms:W3CDTF">2021-08-06T16:04:45Z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